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20" windowHeight="10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3" i="1" l="1"/>
  <c r="K93" i="1"/>
  <c r="K89" i="1"/>
  <c r="K82" i="1"/>
  <c r="K75" i="1"/>
  <c r="K60" i="1"/>
  <c r="K53" i="1"/>
  <c r="K45" i="1"/>
  <c r="K39" i="1"/>
  <c r="K30" i="1"/>
  <c r="K20" i="1"/>
  <c r="K13" i="1"/>
  <c r="J75" i="1"/>
  <c r="J103" i="1"/>
  <c r="J93" i="1"/>
  <c r="J89" i="1"/>
  <c r="J85" i="1"/>
  <c r="J82" i="1"/>
  <c r="J60" i="1"/>
  <c r="J53" i="1"/>
  <c r="J45" i="1"/>
  <c r="J39" i="1"/>
  <c r="J30" i="1"/>
  <c r="J20" i="1"/>
  <c r="J13" i="1"/>
  <c r="K72" i="1" l="1"/>
  <c r="K117" i="1" s="1"/>
  <c r="K44" i="1"/>
  <c r="K12" i="1"/>
  <c r="J72" i="1"/>
  <c r="J117" i="1" s="1"/>
  <c r="J44" i="1"/>
  <c r="J12" i="1"/>
  <c r="K70" i="1" l="1"/>
  <c r="J70" i="1"/>
</calcChain>
</file>

<file path=xl/sharedStrings.xml><?xml version="1.0" encoding="utf-8"?>
<sst xmlns="http://schemas.openxmlformats.org/spreadsheetml/2006/main" count="122" uniqueCount="110">
  <si>
    <t>stanje na dan 30.06.2016.</t>
  </si>
  <si>
    <t>Naziv pozicije</t>
  </si>
  <si>
    <t>Prethodna godina
(neto)</t>
  </si>
  <si>
    <t>Tekuća godina
(neto)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</si>
  <si>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</si>
  <si>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</si>
  <si>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</si>
  <si>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</si>
  <si>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</si>
  <si>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</si>
  <si>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</si>
  <si>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</si>
  <si>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</si>
  <si>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</si>
  <si>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</si>
  <si>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</si>
  <si>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</si>
  <si>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</si>
  <si>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</si>
  <si>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</si>
  <si>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</si>
  <si>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</si>
  <si>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</si>
  <si>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</si>
  <si>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</si>
  <si>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</si>
  <si>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</si>
  <si>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</si>
  <si>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</si>
  <si>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</si>
  <si>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</si>
  <si>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</si>
  <si>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</si>
  <si>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</si>
  <si>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</si>
  <si>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</si>
  <si>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</si>
  <si>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</si>
  <si>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</si>
  <si>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</si>
  <si>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</si>
  <si>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</si>
  <si>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</si>
  <si>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</si>
  <si>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</si>
  <si>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</si>
  <si>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</si>
  <si>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</si>
  <si>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</si>
  <si>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</si>
  <si>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</si>
  <si>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</si>
  <si>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</si>
  <si>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</si>
  <si>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</si>
  <si>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</si>
  <si>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</si>
  <si>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</si>
  <si>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</si>
  <si>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</si>
  <si>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</si>
  <si>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</si>
  <si>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</si>
  <si>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</si>
  <si>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</si>
  <si>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</si>
  <si>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</si>
  <si>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</si>
  <si>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</si>
  <si>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</si>
  <si>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</si>
  <si>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</si>
  <si>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</si>
  <si>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</si>
  <si>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</si>
  <si>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</si>
  <si>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</si>
  <si>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</si>
  <si>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</si>
  <si>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</si>
  <si>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</si>
  <si>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</si>
  <si>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</si>
  <si>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</si>
  <si>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</si>
  <si>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</si>
  <si>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</si>
  <si>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</si>
  <si>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</si>
  <si>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</si>
  <si>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</si>
  <si>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</si>
  <si>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</si>
  <si>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DODATAK BILANCI (popunjava poduzetnik koji sastavlja konsolidirani godišnji financijski izvještaj)</t>
  </si>
  <si>
    <t>A) KAPITAL I REZERVE</t>
  </si>
  <si>
    <t>1. Pripisano imateljima kapitala matice</t>
  </si>
  <si>
    <t>2. Pripisano manjinskom interesu</t>
  </si>
  <si>
    <t xml:space="preserve"> </t>
  </si>
  <si>
    <t>ARENATURIST d.d.</t>
  </si>
  <si>
    <r>
      <t xml:space="preserve">Obrazac </t>
    </r>
    <r>
      <rPr>
        <b/>
        <sz val="12"/>
        <rFont val="Calibri"/>
        <family val="2"/>
        <charset val="238"/>
        <scheme val="minor"/>
      </rPr>
      <t>POD-BIL</t>
    </r>
  </si>
  <si>
    <r>
      <t xml:space="preserve">AOP
</t>
    </r>
    <r>
      <rPr>
        <b/>
        <sz val="7"/>
        <color indexed="9"/>
        <rFont val="Calibri"/>
        <family val="2"/>
        <charset val="238"/>
        <scheme val="minor"/>
      </rPr>
      <t>oznaka</t>
    </r>
  </si>
  <si>
    <r>
      <t xml:space="preserve">B)  DUGOTRAJNA IMOVINA </t>
    </r>
    <r>
      <rPr>
        <sz val="8"/>
        <rFont val="Calibri"/>
        <family val="2"/>
        <charset val="238"/>
        <scheme val="minor"/>
      </rPr>
      <t>(003+010+020+029+033)</t>
    </r>
  </si>
  <si>
    <r>
      <t xml:space="preserve">C)  KRATKOTRAJNA IMOVINA </t>
    </r>
    <r>
      <rPr>
        <sz val="8"/>
        <rFont val="Calibri"/>
        <family val="2"/>
        <charset val="238"/>
        <scheme val="minor"/>
      </rPr>
      <t>(035+043+050+058)</t>
    </r>
  </si>
  <si>
    <r>
      <t xml:space="preserve">E)  UKUPNO AKTIVA </t>
    </r>
    <r>
      <rPr>
        <sz val="8"/>
        <rFont val="Calibri"/>
        <family val="2"/>
        <charset val="238"/>
        <scheme val="minor"/>
      </rPr>
      <t>(001+002+034+059)</t>
    </r>
  </si>
  <si>
    <r>
      <t xml:space="preserve">A)  KAPITAL I REZERVE </t>
    </r>
    <r>
      <rPr>
        <sz val="8"/>
        <rFont val="Calibri"/>
        <family val="2"/>
        <charset val="238"/>
        <scheme val="minor"/>
      </rPr>
      <t>(063+064+065+071+072+075+078)</t>
    </r>
  </si>
  <si>
    <r>
      <t xml:space="preserve">B)  REZERVIRANJA </t>
    </r>
    <r>
      <rPr>
        <sz val="8"/>
        <rFont val="Calibri"/>
        <family val="2"/>
        <charset val="238"/>
        <scheme val="minor"/>
      </rPr>
      <t>(080 do 082)</t>
    </r>
  </si>
  <si>
    <r>
      <t xml:space="preserve">C)  DUGOROČNE OBVEZE </t>
    </r>
    <r>
      <rPr>
        <sz val="8"/>
        <rFont val="Calibri"/>
        <family val="2"/>
        <charset val="238"/>
        <scheme val="minor"/>
      </rPr>
      <t>(084 do 092)</t>
    </r>
  </si>
  <si>
    <r>
      <t xml:space="preserve">D)  KRATKOROČNE OBVEZE </t>
    </r>
    <r>
      <rPr>
        <sz val="8"/>
        <rFont val="Calibri"/>
        <family val="2"/>
        <charset val="238"/>
        <scheme val="minor"/>
      </rPr>
      <t>(094 do 105)</t>
    </r>
  </si>
  <si>
    <r>
      <t xml:space="preserve">F) UKUPNO – PASIVA </t>
    </r>
    <r>
      <rPr>
        <sz val="8"/>
        <rFont val="Calibri"/>
        <family val="2"/>
        <charset val="238"/>
        <scheme val="minor"/>
      </rPr>
      <t>(062+079+083+093+106)</t>
    </r>
  </si>
  <si>
    <t>KONSOLIDIRANA BILANCA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</si>
</sst>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18"/>
      <name val="Calibri"/>
      <family val="2"/>
      <charset val="238"/>
      <scheme val="minor"/>
    </font>
    <font>
      <b/>
      <sz val="10"/>
      <color indexed="1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b/>
      <sz val="7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rgb="FF6E216F"/>
      <name val="Calibri"/>
      <family val="2"/>
      <charset val="238"/>
      <scheme val="minor"/>
    </font>
    <font>
      <b/>
      <sz val="8"/>
      <color rgb="FF6E216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216F"/>
        <bgColor indexed="64"/>
      </patternFill>
    </fill>
    <fill>
      <patternFill patternType="lightGray">
        <fgColor indexed="22"/>
        <bgColor rgb="FFEBE8EB"/>
      </patternFill>
    </fill>
    <fill>
      <patternFill patternType="solid">
        <fgColor rgb="FFEBE8EB"/>
        <bgColor indexed="64"/>
      </patternFill>
    </fill>
    <fill>
      <patternFill patternType="lightGray">
        <fgColor indexed="31"/>
        <bgColor rgb="FFEBE8EB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3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3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30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164" fontId="2" fillId="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64" fontId="2" fillId="0" borderId="28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3" fontId="6" fillId="4" borderId="4" xfId="0" applyNumberFormat="1" applyFont="1" applyFill="1" applyBorder="1" applyAlignment="1" applyProtection="1">
      <alignment horizontal="center" vertical="center" wrapText="1"/>
      <protection hidden="1"/>
    </xf>
    <xf numFmtId="3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3" fontId="6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29" xfId="0" applyFont="1" applyFill="1" applyBorder="1"/>
    <xf numFmtId="164" fontId="14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164" fontId="14" fillId="0" borderId="21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9" fillId="5" borderId="17" xfId="0" applyNumberFormat="1" applyFont="1" applyFill="1" applyBorder="1" applyAlignment="1" applyProtection="1">
      <alignment vertical="center"/>
      <protection hidden="1"/>
    </xf>
    <xf numFmtId="3" fontId="9" fillId="5" borderId="13" xfId="0" applyNumberFormat="1" applyFont="1" applyFill="1" applyBorder="1" applyAlignment="1" applyProtection="1">
      <alignment vertical="center"/>
      <protection hidden="1"/>
    </xf>
    <xf numFmtId="3" fontId="9" fillId="5" borderId="12" xfId="0" applyNumberFormat="1" applyFont="1" applyFill="1" applyBorder="1" applyAlignment="1" applyProtection="1">
      <alignment vertical="center"/>
      <protection hidden="1"/>
    </xf>
    <xf numFmtId="164" fontId="2" fillId="6" borderId="1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3" fontId="2" fillId="7" borderId="32" xfId="0" applyNumberFormat="1" applyFont="1" applyFill="1" applyBorder="1" applyAlignment="1" applyProtection="1">
      <alignment horizontal="center" vertical="center" wrapText="1"/>
      <protection hidden="1"/>
    </xf>
    <xf numFmtId="3" fontId="2" fillId="7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" xfId="0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8EB"/>
      <color rgb="FF6E21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zoomScale="60" zoomScaleNormal="100" workbookViewId="0">
      <selection activeCell="U12" sqref="U12"/>
    </sheetView>
  </sheetViews>
  <sheetFormatPr defaultRowHeight="15" x14ac:dyDescent="0.25"/>
  <cols>
    <col min="1" max="6" width="9.140625" style="1"/>
    <col min="7" max="7" width="1.7109375" style="1" customWidth="1"/>
    <col min="8" max="8" width="1.7109375" style="1" hidden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1" x14ac:dyDescent="0.25">
      <c r="A1" s="1" t="s">
        <v>98</v>
      </c>
    </row>
    <row r="3" spans="1:11" ht="15.75" x14ac:dyDescent="0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1" t="s">
        <v>99</v>
      </c>
      <c r="K3" s="29"/>
    </row>
    <row r="4" spans="1:11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2"/>
    </row>
    <row r="5" spans="1:1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1" ht="15.75" thickBot="1" x14ac:dyDescent="0.3">
      <c r="A6" s="75"/>
      <c r="B6" s="76"/>
      <c r="C6" s="76"/>
      <c r="D6" s="76"/>
      <c r="E6" s="76"/>
      <c r="F6" s="76"/>
      <c r="G6" s="76"/>
      <c r="H6" s="76"/>
      <c r="I6" s="76"/>
      <c r="J6" s="76"/>
      <c r="K6" s="2"/>
    </row>
    <row r="7" spans="1:11" ht="34.5" thickBot="1" x14ac:dyDescent="0.3">
      <c r="A7" s="77" t="s">
        <v>1</v>
      </c>
      <c r="B7" s="78"/>
      <c r="C7" s="78"/>
      <c r="D7" s="78"/>
      <c r="E7" s="78"/>
      <c r="F7" s="78"/>
      <c r="G7" s="78"/>
      <c r="H7" s="79"/>
      <c r="I7" s="15" t="s">
        <v>100</v>
      </c>
      <c r="J7" s="16" t="s">
        <v>2</v>
      </c>
      <c r="K7" s="17" t="s">
        <v>3</v>
      </c>
    </row>
    <row r="8" spans="1:11" x14ac:dyDescent="0.25">
      <c r="A8" s="67">
        <v>1</v>
      </c>
      <c r="B8" s="67"/>
      <c r="C8" s="67"/>
      <c r="D8" s="67"/>
      <c r="E8" s="67"/>
      <c r="F8" s="67"/>
      <c r="G8" s="67"/>
      <c r="H8" s="67"/>
      <c r="I8" s="18">
        <v>2</v>
      </c>
      <c r="J8" s="19">
        <v>4</v>
      </c>
      <c r="K8" s="19">
        <v>5</v>
      </c>
    </row>
    <row r="9" spans="1:11" x14ac:dyDescent="0.25">
      <c r="A9" s="3"/>
      <c r="B9" s="4"/>
      <c r="C9" s="4"/>
      <c r="D9" s="4"/>
      <c r="E9" s="4"/>
      <c r="F9" s="4"/>
      <c r="G9" s="4"/>
      <c r="H9" s="4"/>
      <c r="I9" s="5"/>
      <c r="J9" s="6"/>
      <c r="K9" s="7" t="s">
        <v>97</v>
      </c>
    </row>
    <row r="10" spans="1:11" x14ac:dyDescent="0.25">
      <c r="A10" s="68" t="s">
        <v>4</v>
      </c>
      <c r="B10" s="69"/>
      <c r="C10" s="69"/>
      <c r="D10" s="69"/>
      <c r="E10" s="69"/>
      <c r="F10" s="69"/>
      <c r="G10" s="69"/>
      <c r="H10" s="69"/>
      <c r="I10" s="69"/>
      <c r="J10" s="69"/>
      <c r="K10" s="20"/>
    </row>
    <row r="11" spans="1:11" x14ac:dyDescent="0.25">
      <c r="A11" s="64" t="s">
        <v>5</v>
      </c>
      <c r="B11" s="65"/>
      <c r="C11" s="65"/>
      <c r="D11" s="65"/>
      <c r="E11" s="65"/>
      <c r="F11" s="65"/>
      <c r="G11" s="65"/>
      <c r="H11" s="66"/>
      <c r="I11" s="8">
        <v>1</v>
      </c>
      <c r="J11" s="9"/>
      <c r="K11" s="9"/>
    </row>
    <row r="12" spans="1:11" x14ac:dyDescent="0.25">
      <c r="A12" s="49" t="s">
        <v>101</v>
      </c>
      <c r="B12" s="50"/>
      <c r="C12" s="50"/>
      <c r="D12" s="50"/>
      <c r="E12" s="50"/>
      <c r="F12" s="50"/>
      <c r="G12" s="50"/>
      <c r="H12" s="51"/>
      <c r="I12" s="10">
        <v>2</v>
      </c>
      <c r="J12" s="25">
        <f>+J13+J20+J30+J39+J43</f>
        <v>1189394374</v>
      </c>
      <c r="K12" s="25">
        <f>+K13+K20+K30+K39+K43</f>
        <v>1308324572</v>
      </c>
    </row>
    <row r="13" spans="1:11" x14ac:dyDescent="0.25">
      <c r="A13" s="36" t="s">
        <v>6</v>
      </c>
      <c r="B13" s="37"/>
      <c r="C13" s="37"/>
      <c r="D13" s="37"/>
      <c r="E13" s="37"/>
      <c r="F13" s="37"/>
      <c r="G13" s="37"/>
      <c r="H13" s="38"/>
      <c r="I13" s="10">
        <v>3</v>
      </c>
      <c r="J13" s="25">
        <f>SUM(J14:J19)</f>
        <v>2117439</v>
      </c>
      <c r="K13" s="25">
        <f>SUM(K14:K19)</f>
        <v>2098457</v>
      </c>
    </row>
    <row r="14" spans="1:11" x14ac:dyDescent="0.25">
      <c r="A14" s="46" t="s">
        <v>7</v>
      </c>
      <c r="B14" s="47"/>
      <c r="C14" s="47"/>
      <c r="D14" s="47"/>
      <c r="E14" s="47"/>
      <c r="F14" s="47"/>
      <c r="G14" s="47"/>
      <c r="H14" s="48"/>
      <c r="I14" s="10">
        <v>4</v>
      </c>
      <c r="J14" s="11"/>
      <c r="K14" s="11">
        <v>0</v>
      </c>
    </row>
    <row r="15" spans="1:11" x14ac:dyDescent="0.25">
      <c r="A15" s="46" t="s">
        <v>8</v>
      </c>
      <c r="B15" s="47"/>
      <c r="C15" s="47"/>
      <c r="D15" s="47"/>
      <c r="E15" s="47"/>
      <c r="F15" s="47"/>
      <c r="G15" s="47"/>
      <c r="H15" s="48"/>
      <c r="I15" s="10">
        <v>5</v>
      </c>
      <c r="J15" s="11">
        <v>844477</v>
      </c>
      <c r="K15" s="11">
        <v>1418112</v>
      </c>
    </row>
    <row r="16" spans="1:11" x14ac:dyDescent="0.25">
      <c r="A16" s="46" t="s">
        <v>9</v>
      </c>
      <c r="B16" s="47"/>
      <c r="C16" s="47"/>
      <c r="D16" s="47"/>
      <c r="E16" s="47"/>
      <c r="F16" s="47"/>
      <c r="G16" s="47"/>
      <c r="H16" s="48"/>
      <c r="I16" s="10">
        <v>6</v>
      </c>
      <c r="J16" s="11"/>
      <c r="K16" s="11">
        <v>0</v>
      </c>
    </row>
    <row r="17" spans="1:11" x14ac:dyDescent="0.25">
      <c r="A17" s="46" t="s">
        <v>10</v>
      </c>
      <c r="B17" s="47"/>
      <c r="C17" s="47"/>
      <c r="D17" s="47"/>
      <c r="E17" s="47"/>
      <c r="F17" s="47"/>
      <c r="G17" s="47"/>
      <c r="H17" s="48"/>
      <c r="I17" s="10">
        <v>7</v>
      </c>
      <c r="J17" s="11"/>
      <c r="K17" s="11">
        <v>122576</v>
      </c>
    </row>
    <row r="18" spans="1:11" x14ac:dyDescent="0.25">
      <c r="A18" s="46" t="s">
        <v>11</v>
      </c>
      <c r="B18" s="47"/>
      <c r="C18" s="47"/>
      <c r="D18" s="47"/>
      <c r="E18" s="47"/>
      <c r="F18" s="47"/>
      <c r="G18" s="47"/>
      <c r="H18" s="48"/>
      <c r="I18" s="10">
        <v>8</v>
      </c>
      <c r="J18" s="11">
        <v>1093720</v>
      </c>
      <c r="K18" s="11">
        <v>557769</v>
      </c>
    </row>
    <row r="19" spans="1:11" x14ac:dyDescent="0.25">
      <c r="A19" s="46" t="s">
        <v>12</v>
      </c>
      <c r="B19" s="47"/>
      <c r="C19" s="47"/>
      <c r="D19" s="47"/>
      <c r="E19" s="47"/>
      <c r="F19" s="47"/>
      <c r="G19" s="47"/>
      <c r="H19" s="48"/>
      <c r="I19" s="10">
        <v>9</v>
      </c>
      <c r="J19" s="11">
        <v>179242</v>
      </c>
      <c r="K19" s="11">
        <v>0</v>
      </c>
    </row>
    <row r="20" spans="1:11" x14ac:dyDescent="0.25">
      <c r="A20" s="36" t="s">
        <v>13</v>
      </c>
      <c r="B20" s="37"/>
      <c r="C20" s="37"/>
      <c r="D20" s="37"/>
      <c r="E20" s="37"/>
      <c r="F20" s="37"/>
      <c r="G20" s="37"/>
      <c r="H20" s="38"/>
      <c r="I20" s="10">
        <v>10</v>
      </c>
      <c r="J20" s="25">
        <f>SUM(J21:J29)</f>
        <v>1179367373</v>
      </c>
      <c r="K20" s="25">
        <f>SUM(K21:K29)</f>
        <v>1278160312</v>
      </c>
    </row>
    <row r="21" spans="1:11" x14ac:dyDescent="0.25">
      <c r="A21" s="46" t="s">
        <v>14</v>
      </c>
      <c r="B21" s="47"/>
      <c r="C21" s="47"/>
      <c r="D21" s="47"/>
      <c r="E21" s="47"/>
      <c r="F21" s="47"/>
      <c r="G21" s="47"/>
      <c r="H21" s="48"/>
      <c r="I21" s="10">
        <v>11</v>
      </c>
      <c r="J21" s="11">
        <v>194093627</v>
      </c>
      <c r="K21" s="11">
        <v>223565581</v>
      </c>
    </row>
    <row r="22" spans="1:11" x14ac:dyDescent="0.25">
      <c r="A22" s="46" t="s">
        <v>15</v>
      </c>
      <c r="B22" s="47"/>
      <c r="C22" s="47"/>
      <c r="D22" s="47"/>
      <c r="E22" s="47"/>
      <c r="F22" s="47"/>
      <c r="G22" s="47"/>
      <c r="H22" s="48"/>
      <c r="I22" s="10">
        <v>12</v>
      </c>
      <c r="J22" s="11">
        <v>841105604</v>
      </c>
      <c r="K22" s="11">
        <v>953721456</v>
      </c>
    </row>
    <row r="23" spans="1:11" x14ac:dyDescent="0.25">
      <c r="A23" s="46" t="s">
        <v>16</v>
      </c>
      <c r="B23" s="47"/>
      <c r="C23" s="47"/>
      <c r="D23" s="47"/>
      <c r="E23" s="47"/>
      <c r="F23" s="47"/>
      <c r="G23" s="47"/>
      <c r="H23" s="48"/>
      <c r="I23" s="10">
        <v>13</v>
      </c>
      <c r="J23" s="11">
        <v>62136571</v>
      </c>
      <c r="K23" s="11">
        <v>73822031</v>
      </c>
    </row>
    <row r="24" spans="1:11" x14ac:dyDescent="0.25">
      <c r="A24" s="46" t="s">
        <v>17</v>
      </c>
      <c r="B24" s="47"/>
      <c r="C24" s="47"/>
      <c r="D24" s="47"/>
      <c r="E24" s="47"/>
      <c r="F24" s="47"/>
      <c r="G24" s="47"/>
      <c r="H24" s="48"/>
      <c r="I24" s="10">
        <v>14</v>
      </c>
      <c r="J24" s="11">
        <v>1484405</v>
      </c>
      <c r="K24" s="11">
        <v>2782724</v>
      </c>
    </row>
    <row r="25" spans="1:11" x14ac:dyDescent="0.25">
      <c r="A25" s="46" t="s">
        <v>18</v>
      </c>
      <c r="B25" s="47"/>
      <c r="C25" s="47"/>
      <c r="D25" s="47"/>
      <c r="E25" s="47"/>
      <c r="F25" s="47"/>
      <c r="G25" s="47"/>
      <c r="H25" s="48"/>
      <c r="I25" s="10">
        <v>15</v>
      </c>
      <c r="J25" s="11"/>
      <c r="K25" s="11">
        <v>0</v>
      </c>
    </row>
    <row r="26" spans="1:11" x14ac:dyDescent="0.25">
      <c r="A26" s="46" t="s">
        <v>19</v>
      </c>
      <c r="B26" s="47"/>
      <c r="C26" s="47"/>
      <c r="D26" s="47"/>
      <c r="E26" s="47"/>
      <c r="F26" s="47"/>
      <c r="G26" s="47"/>
      <c r="H26" s="48"/>
      <c r="I26" s="10">
        <v>16</v>
      </c>
      <c r="J26" s="11">
        <v>56198</v>
      </c>
      <c r="K26" s="11">
        <v>283818</v>
      </c>
    </row>
    <row r="27" spans="1:11" x14ac:dyDescent="0.25">
      <c r="A27" s="46" t="s">
        <v>20</v>
      </c>
      <c r="B27" s="47"/>
      <c r="C27" s="47"/>
      <c r="D27" s="47"/>
      <c r="E27" s="47"/>
      <c r="F27" s="47"/>
      <c r="G27" s="47"/>
      <c r="H27" s="48"/>
      <c r="I27" s="10">
        <v>17</v>
      </c>
      <c r="J27" s="11">
        <v>67017857</v>
      </c>
      <c r="K27" s="11">
        <v>12310361</v>
      </c>
    </row>
    <row r="28" spans="1:11" x14ac:dyDescent="0.25">
      <c r="A28" s="46" t="s">
        <v>21</v>
      </c>
      <c r="B28" s="47"/>
      <c r="C28" s="47"/>
      <c r="D28" s="47"/>
      <c r="E28" s="47"/>
      <c r="F28" s="47"/>
      <c r="G28" s="47"/>
      <c r="H28" s="48"/>
      <c r="I28" s="10">
        <v>18</v>
      </c>
      <c r="J28" s="11">
        <v>13473111</v>
      </c>
      <c r="K28" s="11">
        <v>11674341</v>
      </c>
    </row>
    <row r="29" spans="1:11" x14ac:dyDescent="0.25">
      <c r="A29" s="46" t="s">
        <v>22</v>
      </c>
      <c r="B29" s="47"/>
      <c r="C29" s="47"/>
      <c r="D29" s="47"/>
      <c r="E29" s="47"/>
      <c r="F29" s="47"/>
      <c r="G29" s="47"/>
      <c r="H29" s="48"/>
      <c r="I29" s="10">
        <v>19</v>
      </c>
      <c r="J29" s="11"/>
      <c r="K29" s="11">
        <v>0</v>
      </c>
    </row>
    <row r="30" spans="1:11" x14ac:dyDescent="0.25">
      <c r="A30" s="36" t="s">
        <v>23</v>
      </c>
      <c r="B30" s="37"/>
      <c r="C30" s="37"/>
      <c r="D30" s="37"/>
      <c r="E30" s="37"/>
      <c r="F30" s="37"/>
      <c r="G30" s="37"/>
      <c r="H30" s="38"/>
      <c r="I30" s="10">
        <v>20</v>
      </c>
      <c r="J30" s="25">
        <f>SUM(J31:J38)</f>
        <v>1764088</v>
      </c>
      <c r="K30" s="25">
        <f>SUM(K31:K38)</f>
        <v>21861526</v>
      </c>
    </row>
    <row r="31" spans="1:11" x14ac:dyDescent="0.25">
      <c r="A31" s="46" t="s">
        <v>24</v>
      </c>
      <c r="B31" s="47"/>
      <c r="C31" s="47"/>
      <c r="D31" s="47"/>
      <c r="E31" s="47"/>
      <c r="F31" s="47"/>
      <c r="G31" s="47"/>
      <c r="H31" s="48"/>
      <c r="I31" s="10">
        <v>21</v>
      </c>
      <c r="J31" s="11">
        <v>40000</v>
      </c>
      <c r="K31" s="11">
        <v>40000</v>
      </c>
    </row>
    <row r="32" spans="1:11" x14ac:dyDescent="0.25">
      <c r="A32" s="46" t="s">
        <v>25</v>
      </c>
      <c r="B32" s="47"/>
      <c r="C32" s="47"/>
      <c r="D32" s="47"/>
      <c r="E32" s="47"/>
      <c r="F32" s="47"/>
      <c r="G32" s="47"/>
      <c r="H32" s="48"/>
      <c r="I32" s="10">
        <v>22</v>
      </c>
      <c r="J32" s="11"/>
      <c r="K32" s="11">
        <v>0</v>
      </c>
    </row>
    <row r="33" spans="1:11" x14ac:dyDescent="0.25">
      <c r="A33" s="46" t="s">
        <v>26</v>
      </c>
      <c r="B33" s="47"/>
      <c r="C33" s="47"/>
      <c r="D33" s="47"/>
      <c r="E33" s="47"/>
      <c r="F33" s="47"/>
      <c r="G33" s="47"/>
      <c r="H33" s="48"/>
      <c r="I33" s="10">
        <v>23</v>
      </c>
      <c r="J33" s="11"/>
      <c r="K33" s="11">
        <v>0</v>
      </c>
    </row>
    <row r="34" spans="1:11" x14ac:dyDescent="0.25">
      <c r="A34" s="46" t="s">
        <v>27</v>
      </c>
      <c r="B34" s="47"/>
      <c r="C34" s="47"/>
      <c r="D34" s="47"/>
      <c r="E34" s="47"/>
      <c r="F34" s="47"/>
      <c r="G34" s="47"/>
      <c r="H34" s="48"/>
      <c r="I34" s="10">
        <v>24</v>
      </c>
      <c r="J34" s="11">
        <v>160227</v>
      </c>
      <c r="K34" s="11">
        <v>0</v>
      </c>
    </row>
    <row r="35" spans="1:11" x14ac:dyDescent="0.25">
      <c r="A35" s="46" t="s">
        <v>28</v>
      </c>
      <c r="B35" s="47"/>
      <c r="C35" s="47"/>
      <c r="D35" s="47"/>
      <c r="E35" s="47"/>
      <c r="F35" s="47"/>
      <c r="G35" s="47"/>
      <c r="H35" s="48"/>
      <c r="I35" s="10">
        <v>25</v>
      </c>
      <c r="J35" s="11"/>
      <c r="K35" s="11">
        <v>171181</v>
      </c>
    </row>
    <row r="36" spans="1:11" x14ac:dyDescent="0.25">
      <c r="A36" s="46" t="s">
        <v>29</v>
      </c>
      <c r="B36" s="47"/>
      <c r="C36" s="47"/>
      <c r="D36" s="47"/>
      <c r="E36" s="47"/>
      <c r="F36" s="47"/>
      <c r="G36" s="47"/>
      <c r="H36" s="48"/>
      <c r="I36" s="10">
        <v>26</v>
      </c>
      <c r="J36" s="11">
        <v>1563861</v>
      </c>
      <c r="K36" s="11">
        <v>21650345</v>
      </c>
    </row>
    <row r="37" spans="1:11" x14ac:dyDescent="0.25">
      <c r="A37" s="46" t="s">
        <v>30</v>
      </c>
      <c r="B37" s="47"/>
      <c r="C37" s="47"/>
      <c r="D37" s="47"/>
      <c r="E37" s="47"/>
      <c r="F37" s="47"/>
      <c r="G37" s="47"/>
      <c r="H37" s="48"/>
      <c r="I37" s="10">
        <v>27</v>
      </c>
      <c r="J37" s="11"/>
      <c r="K37" s="11">
        <v>0</v>
      </c>
    </row>
    <row r="38" spans="1:11" x14ac:dyDescent="0.25">
      <c r="A38" s="52" t="s">
        <v>31</v>
      </c>
      <c r="B38" s="53"/>
      <c r="C38" s="53"/>
      <c r="D38" s="53"/>
      <c r="E38" s="53"/>
      <c r="F38" s="53"/>
      <c r="G38" s="53"/>
      <c r="H38" s="54"/>
      <c r="I38" s="12">
        <v>28</v>
      </c>
      <c r="J38" s="13"/>
      <c r="K38" s="11">
        <v>0</v>
      </c>
    </row>
    <row r="39" spans="1:11" x14ac:dyDescent="0.25">
      <c r="A39" s="36" t="s">
        <v>32</v>
      </c>
      <c r="B39" s="37"/>
      <c r="C39" s="37"/>
      <c r="D39" s="37"/>
      <c r="E39" s="37"/>
      <c r="F39" s="37"/>
      <c r="G39" s="37"/>
      <c r="H39" s="38"/>
      <c r="I39" s="10">
        <v>29</v>
      </c>
      <c r="J39" s="25">
        <f>+J40+J41+J42</f>
        <v>0</v>
      </c>
      <c r="K39" s="25">
        <f>+K40+K41+K42</f>
        <v>0</v>
      </c>
    </row>
    <row r="40" spans="1:11" x14ac:dyDescent="0.25">
      <c r="A40" s="46" t="s">
        <v>33</v>
      </c>
      <c r="B40" s="47"/>
      <c r="C40" s="47"/>
      <c r="D40" s="47"/>
      <c r="E40" s="47"/>
      <c r="F40" s="47"/>
      <c r="G40" s="47"/>
      <c r="H40" s="48"/>
      <c r="I40" s="10">
        <v>30</v>
      </c>
      <c r="J40" s="11"/>
      <c r="K40" s="11">
        <v>0</v>
      </c>
    </row>
    <row r="41" spans="1:11" x14ac:dyDescent="0.25">
      <c r="A41" s="46" t="s">
        <v>34</v>
      </c>
      <c r="B41" s="47"/>
      <c r="C41" s="47"/>
      <c r="D41" s="47"/>
      <c r="E41" s="47"/>
      <c r="F41" s="47"/>
      <c r="G41" s="47"/>
      <c r="H41" s="48"/>
      <c r="I41" s="10">
        <v>31</v>
      </c>
      <c r="J41" s="11"/>
      <c r="K41" s="11">
        <v>0</v>
      </c>
    </row>
    <row r="42" spans="1:11" x14ac:dyDescent="0.25">
      <c r="A42" s="46" t="s">
        <v>35</v>
      </c>
      <c r="B42" s="47"/>
      <c r="C42" s="47"/>
      <c r="D42" s="47"/>
      <c r="E42" s="47"/>
      <c r="F42" s="47"/>
      <c r="G42" s="47"/>
      <c r="H42" s="48"/>
      <c r="I42" s="10">
        <v>32</v>
      </c>
      <c r="J42" s="11"/>
      <c r="K42" s="11">
        <v>0</v>
      </c>
    </row>
    <row r="43" spans="1:11" x14ac:dyDescent="0.25">
      <c r="A43" s="36" t="s">
        <v>36</v>
      </c>
      <c r="B43" s="37"/>
      <c r="C43" s="37"/>
      <c r="D43" s="37"/>
      <c r="E43" s="37"/>
      <c r="F43" s="37"/>
      <c r="G43" s="37"/>
      <c r="H43" s="38"/>
      <c r="I43" s="10">
        <v>33</v>
      </c>
      <c r="J43" s="11">
        <v>6145474</v>
      </c>
      <c r="K43" s="11">
        <v>6204277</v>
      </c>
    </row>
    <row r="44" spans="1:11" x14ac:dyDescent="0.25">
      <c r="A44" s="49" t="s">
        <v>102</v>
      </c>
      <c r="B44" s="50"/>
      <c r="C44" s="50"/>
      <c r="D44" s="50"/>
      <c r="E44" s="50"/>
      <c r="F44" s="50"/>
      <c r="G44" s="50"/>
      <c r="H44" s="51"/>
      <c r="I44" s="10">
        <v>34</v>
      </c>
      <c r="J44" s="25">
        <f>+J45+J53+J60+J68</f>
        <v>74552935</v>
      </c>
      <c r="K44" s="25">
        <f>+K45+K53+K60+K68</f>
        <v>79384602</v>
      </c>
    </row>
    <row r="45" spans="1:11" x14ac:dyDescent="0.25">
      <c r="A45" s="36" t="s">
        <v>37</v>
      </c>
      <c r="B45" s="37"/>
      <c r="C45" s="37"/>
      <c r="D45" s="37"/>
      <c r="E45" s="37"/>
      <c r="F45" s="37"/>
      <c r="G45" s="37"/>
      <c r="H45" s="38"/>
      <c r="I45" s="10">
        <v>35</v>
      </c>
      <c r="J45" s="25">
        <f>SUM(J46:J52)</f>
        <v>2225676</v>
      </c>
      <c r="K45" s="25">
        <f>SUM(K46:K52)</f>
        <v>3615239</v>
      </c>
    </row>
    <row r="46" spans="1:11" x14ac:dyDescent="0.25">
      <c r="A46" s="46" t="s">
        <v>38</v>
      </c>
      <c r="B46" s="47"/>
      <c r="C46" s="47"/>
      <c r="D46" s="47"/>
      <c r="E46" s="47"/>
      <c r="F46" s="47"/>
      <c r="G46" s="47"/>
      <c r="H46" s="48"/>
      <c r="I46" s="10">
        <v>36</v>
      </c>
      <c r="J46" s="11">
        <v>2187650</v>
      </c>
      <c r="K46" s="11">
        <v>3275730</v>
      </c>
    </row>
    <row r="47" spans="1:11" x14ac:dyDescent="0.25">
      <c r="A47" s="46" t="s">
        <v>39</v>
      </c>
      <c r="B47" s="47"/>
      <c r="C47" s="47"/>
      <c r="D47" s="47"/>
      <c r="E47" s="47"/>
      <c r="F47" s="47"/>
      <c r="G47" s="47"/>
      <c r="H47" s="48"/>
      <c r="I47" s="10">
        <v>37</v>
      </c>
      <c r="J47" s="11"/>
      <c r="K47" s="11">
        <v>0</v>
      </c>
    </row>
    <row r="48" spans="1:11" x14ac:dyDescent="0.25">
      <c r="A48" s="46" t="s">
        <v>40</v>
      </c>
      <c r="B48" s="47"/>
      <c r="C48" s="47"/>
      <c r="D48" s="47"/>
      <c r="E48" s="47"/>
      <c r="F48" s="47"/>
      <c r="G48" s="47"/>
      <c r="H48" s="48"/>
      <c r="I48" s="10">
        <v>38</v>
      </c>
      <c r="J48" s="11"/>
      <c r="K48" s="11">
        <v>0</v>
      </c>
    </row>
    <row r="49" spans="1:11" x14ac:dyDescent="0.25">
      <c r="A49" s="46" t="s">
        <v>41</v>
      </c>
      <c r="B49" s="47"/>
      <c r="C49" s="47"/>
      <c r="D49" s="47"/>
      <c r="E49" s="47"/>
      <c r="F49" s="47"/>
      <c r="G49" s="47"/>
      <c r="H49" s="48"/>
      <c r="I49" s="10">
        <v>39</v>
      </c>
      <c r="J49" s="11">
        <v>4886</v>
      </c>
      <c r="K49" s="11">
        <v>3623</v>
      </c>
    </row>
    <row r="50" spans="1:11" x14ac:dyDescent="0.25">
      <c r="A50" s="46" t="s">
        <v>42</v>
      </c>
      <c r="B50" s="47"/>
      <c r="C50" s="47"/>
      <c r="D50" s="47"/>
      <c r="E50" s="47"/>
      <c r="F50" s="47"/>
      <c r="G50" s="47"/>
      <c r="H50" s="48"/>
      <c r="I50" s="10">
        <v>40</v>
      </c>
      <c r="J50" s="11">
        <v>33140</v>
      </c>
      <c r="K50" s="11">
        <v>335886</v>
      </c>
    </row>
    <row r="51" spans="1:11" x14ac:dyDescent="0.25">
      <c r="A51" s="46" t="s">
        <v>43</v>
      </c>
      <c r="B51" s="47"/>
      <c r="C51" s="47"/>
      <c r="D51" s="47"/>
      <c r="E51" s="47"/>
      <c r="F51" s="47"/>
      <c r="G51" s="47"/>
      <c r="H51" s="48"/>
      <c r="I51" s="10">
        <v>41</v>
      </c>
      <c r="J51" s="11"/>
      <c r="K51" s="11">
        <v>0</v>
      </c>
    </row>
    <row r="52" spans="1:11" x14ac:dyDescent="0.25">
      <c r="A52" s="46" t="s">
        <v>44</v>
      </c>
      <c r="B52" s="47"/>
      <c r="C52" s="47"/>
      <c r="D52" s="47"/>
      <c r="E52" s="47"/>
      <c r="F52" s="47"/>
      <c r="G52" s="47"/>
      <c r="H52" s="48"/>
      <c r="I52" s="10">
        <v>42</v>
      </c>
      <c r="J52" s="11"/>
      <c r="K52" s="11">
        <v>0</v>
      </c>
    </row>
    <row r="53" spans="1:11" x14ac:dyDescent="0.25">
      <c r="A53" s="36" t="s">
        <v>45</v>
      </c>
      <c r="B53" s="37"/>
      <c r="C53" s="37"/>
      <c r="D53" s="37"/>
      <c r="E53" s="37"/>
      <c r="F53" s="37"/>
      <c r="G53" s="37"/>
      <c r="H53" s="38"/>
      <c r="I53" s="10">
        <v>43</v>
      </c>
      <c r="J53" s="25">
        <f>SUM(J54:J59)</f>
        <v>41988527</v>
      </c>
      <c r="K53" s="25">
        <f>SUM(K54:K59)</f>
        <v>51301812</v>
      </c>
    </row>
    <row r="54" spans="1:11" x14ac:dyDescent="0.25">
      <c r="A54" s="46" t="s">
        <v>46</v>
      </c>
      <c r="B54" s="47"/>
      <c r="C54" s="47"/>
      <c r="D54" s="47"/>
      <c r="E54" s="47"/>
      <c r="F54" s="47"/>
      <c r="G54" s="47"/>
      <c r="H54" s="48"/>
      <c r="I54" s="10">
        <v>44</v>
      </c>
      <c r="J54" s="11">
        <v>3085036</v>
      </c>
      <c r="K54" s="11">
        <v>0</v>
      </c>
    </row>
    <row r="55" spans="1:11" x14ac:dyDescent="0.25">
      <c r="A55" s="46" t="s">
        <v>47</v>
      </c>
      <c r="B55" s="47"/>
      <c r="C55" s="47"/>
      <c r="D55" s="47"/>
      <c r="E55" s="47"/>
      <c r="F55" s="47"/>
      <c r="G55" s="47"/>
      <c r="H55" s="48"/>
      <c r="I55" s="10">
        <v>45</v>
      </c>
      <c r="J55" s="11">
        <v>24449124</v>
      </c>
      <c r="K55" s="11">
        <v>31220846</v>
      </c>
    </row>
    <row r="56" spans="1:11" x14ac:dyDescent="0.25">
      <c r="A56" s="46" t="s">
        <v>48</v>
      </c>
      <c r="B56" s="47"/>
      <c r="C56" s="47"/>
      <c r="D56" s="47"/>
      <c r="E56" s="47"/>
      <c r="F56" s="47"/>
      <c r="G56" s="47"/>
      <c r="H56" s="48"/>
      <c r="I56" s="10">
        <v>46</v>
      </c>
      <c r="J56" s="11"/>
      <c r="K56" s="11">
        <v>0</v>
      </c>
    </row>
    <row r="57" spans="1:11" x14ac:dyDescent="0.25">
      <c r="A57" s="46" t="s">
        <v>49</v>
      </c>
      <c r="B57" s="47"/>
      <c r="C57" s="47"/>
      <c r="D57" s="47"/>
      <c r="E57" s="47"/>
      <c r="F57" s="47"/>
      <c r="G57" s="47"/>
      <c r="H57" s="48"/>
      <c r="I57" s="10">
        <v>47</v>
      </c>
      <c r="J57" s="11">
        <v>16803</v>
      </c>
      <c r="K57" s="11">
        <v>14831</v>
      </c>
    </row>
    <row r="58" spans="1:11" x14ac:dyDescent="0.25">
      <c r="A58" s="46" t="s">
        <v>50</v>
      </c>
      <c r="B58" s="47"/>
      <c r="C58" s="47"/>
      <c r="D58" s="47"/>
      <c r="E58" s="47"/>
      <c r="F58" s="47"/>
      <c r="G58" s="47"/>
      <c r="H58" s="48"/>
      <c r="I58" s="10">
        <v>48</v>
      </c>
      <c r="J58" s="11">
        <v>239885</v>
      </c>
      <c r="K58" s="11">
        <v>1566460</v>
      </c>
    </row>
    <row r="59" spans="1:11" x14ac:dyDescent="0.25">
      <c r="A59" s="46" t="s">
        <v>51</v>
      </c>
      <c r="B59" s="47"/>
      <c r="C59" s="47"/>
      <c r="D59" s="47"/>
      <c r="E59" s="47"/>
      <c r="F59" s="47"/>
      <c r="G59" s="47"/>
      <c r="H59" s="48"/>
      <c r="I59" s="10">
        <v>49</v>
      </c>
      <c r="J59" s="11">
        <v>14197679</v>
      </c>
      <c r="K59" s="11">
        <v>18499675</v>
      </c>
    </row>
    <row r="60" spans="1:11" x14ac:dyDescent="0.25">
      <c r="A60" s="36" t="s">
        <v>52</v>
      </c>
      <c r="B60" s="37"/>
      <c r="C60" s="37"/>
      <c r="D60" s="37"/>
      <c r="E60" s="37"/>
      <c r="F60" s="37"/>
      <c r="G60" s="37"/>
      <c r="H60" s="38"/>
      <c r="I60" s="10">
        <v>50</v>
      </c>
      <c r="J60" s="25">
        <f>SUM(J61:J67)</f>
        <v>0</v>
      </c>
      <c r="K60" s="25">
        <f>SUM(K61:K67)</f>
        <v>0</v>
      </c>
    </row>
    <row r="61" spans="1:11" x14ac:dyDescent="0.25">
      <c r="A61" s="46" t="s">
        <v>24</v>
      </c>
      <c r="B61" s="47"/>
      <c r="C61" s="47"/>
      <c r="D61" s="47"/>
      <c r="E61" s="47"/>
      <c r="F61" s="47"/>
      <c r="G61" s="47"/>
      <c r="H61" s="48"/>
      <c r="I61" s="10">
        <v>51</v>
      </c>
      <c r="J61" s="11"/>
      <c r="K61" s="11">
        <v>0</v>
      </c>
    </row>
    <row r="62" spans="1:11" x14ac:dyDescent="0.25">
      <c r="A62" s="46" t="s">
        <v>25</v>
      </c>
      <c r="B62" s="47"/>
      <c r="C62" s="47"/>
      <c r="D62" s="47"/>
      <c r="E62" s="47"/>
      <c r="F62" s="47"/>
      <c r="G62" s="47"/>
      <c r="H62" s="48"/>
      <c r="I62" s="10">
        <v>52</v>
      </c>
      <c r="J62" s="11"/>
      <c r="K62" s="11">
        <v>0</v>
      </c>
    </row>
    <row r="63" spans="1:11" x14ac:dyDescent="0.25">
      <c r="A63" s="46" t="s">
        <v>53</v>
      </c>
      <c r="B63" s="47"/>
      <c r="C63" s="47"/>
      <c r="D63" s="47"/>
      <c r="E63" s="47"/>
      <c r="F63" s="47"/>
      <c r="G63" s="47"/>
      <c r="H63" s="48"/>
      <c r="I63" s="10">
        <v>53</v>
      </c>
      <c r="J63" s="11"/>
      <c r="K63" s="11">
        <v>0</v>
      </c>
    </row>
    <row r="64" spans="1:11" x14ac:dyDescent="0.25">
      <c r="A64" s="46" t="s">
        <v>27</v>
      </c>
      <c r="B64" s="47"/>
      <c r="C64" s="47"/>
      <c r="D64" s="47"/>
      <c r="E64" s="47"/>
      <c r="F64" s="47"/>
      <c r="G64" s="47"/>
      <c r="H64" s="48"/>
      <c r="I64" s="10">
        <v>54</v>
      </c>
      <c r="J64" s="11"/>
      <c r="K64" s="11">
        <v>0</v>
      </c>
    </row>
    <row r="65" spans="1:11" x14ac:dyDescent="0.25">
      <c r="A65" s="46" t="s">
        <v>28</v>
      </c>
      <c r="B65" s="47"/>
      <c r="C65" s="47"/>
      <c r="D65" s="47"/>
      <c r="E65" s="47"/>
      <c r="F65" s="47"/>
      <c r="G65" s="47"/>
      <c r="H65" s="48"/>
      <c r="I65" s="10">
        <v>55</v>
      </c>
      <c r="J65" s="11"/>
      <c r="K65" s="11">
        <v>0</v>
      </c>
    </row>
    <row r="66" spans="1:11" x14ac:dyDescent="0.25">
      <c r="A66" s="46" t="s">
        <v>29</v>
      </c>
      <c r="B66" s="47"/>
      <c r="C66" s="47"/>
      <c r="D66" s="47"/>
      <c r="E66" s="47"/>
      <c r="F66" s="47"/>
      <c r="G66" s="47"/>
      <c r="H66" s="48"/>
      <c r="I66" s="10">
        <v>56</v>
      </c>
      <c r="J66" s="11"/>
      <c r="K66" s="11">
        <v>0</v>
      </c>
    </row>
    <row r="67" spans="1:11" x14ac:dyDescent="0.25">
      <c r="A67" s="46" t="s">
        <v>54</v>
      </c>
      <c r="B67" s="47"/>
      <c r="C67" s="47"/>
      <c r="D67" s="47"/>
      <c r="E67" s="47"/>
      <c r="F67" s="47"/>
      <c r="G67" s="47"/>
      <c r="H67" s="48"/>
      <c r="I67" s="10">
        <v>57</v>
      </c>
      <c r="J67" s="11"/>
      <c r="K67" s="11">
        <v>0</v>
      </c>
    </row>
    <row r="68" spans="1:11" x14ac:dyDescent="0.25">
      <c r="A68" s="36" t="s">
        <v>55</v>
      </c>
      <c r="B68" s="37"/>
      <c r="C68" s="37"/>
      <c r="D68" s="37"/>
      <c r="E68" s="37"/>
      <c r="F68" s="37"/>
      <c r="G68" s="37"/>
      <c r="H68" s="38"/>
      <c r="I68" s="10">
        <v>58</v>
      </c>
      <c r="J68" s="11">
        <v>30338732</v>
      </c>
      <c r="K68" s="11">
        <v>24467551</v>
      </c>
    </row>
    <row r="69" spans="1:11" x14ac:dyDescent="0.25">
      <c r="A69" s="49" t="s">
        <v>56</v>
      </c>
      <c r="B69" s="50"/>
      <c r="C69" s="50"/>
      <c r="D69" s="50"/>
      <c r="E69" s="50"/>
      <c r="F69" s="50"/>
      <c r="G69" s="50"/>
      <c r="H69" s="51"/>
      <c r="I69" s="10">
        <v>59</v>
      </c>
      <c r="J69" s="11"/>
      <c r="K69" s="11">
        <v>3609809</v>
      </c>
    </row>
    <row r="70" spans="1:11" x14ac:dyDescent="0.25">
      <c r="A70" s="30" t="s">
        <v>103</v>
      </c>
      <c r="B70" s="31"/>
      <c r="C70" s="31"/>
      <c r="D70" s="31"/>
      <c r="E70" s="31"/>
      <c r="F70" s="31"/>
      <c r="G70" s="31"/>
      <c r="H70" s="32"/>
      <c r="I70" s="28">
        <v>60</v>
      </c>
      <c r="J70" s="25">
        <f>+J11+J12+J44+J69</f>
        <v>1263947309</v>
      </c>
      <c r="K70" s="25">
        <f>+K11+K12+K44+K69</f>
        <v>1391318983</v>
      </c>
    </row>
    <row r="71" spans="1:11" x14ac:dyDescent="0.25">
      <c r="A71" s="61" t="s">
        <v>57</v>
      </c>
      <c r="B71" s="62"/>
      <c r="C71" s="62"/>
      <c r="D71" s="62"/>
      <c r="E71" s="62"/>
      <c r="F71" s="62"/>
      <c r="G71" s="62"/>
      <c r="H71" s="63"/>
      <c r="I71" s="12">
        <v>61</v>
      </c>
      <c r="J71" s="13"/>
      <c r="K71" s="13">
        <v>0</v>
      </c>
    </row>
    <row r="72" spans="1:11" x14ac:dyDescent="0.25">
      <c r="A72" s="64" t="s">
        <v>104</v>
      </c>
      <c r="B72" s="65"/>
      <c r="C72" s="65"/>
      <c r="D72" s="65"/>
      <c r="E72" s="65"/>
      <c r="F72" s="65"/>
      <c r="G72" s="65"/>
      <c r="H72" s="66"/>
      <c r="I72" s="8">
        <v>62</v>
      </c>
      <c r="J72" s="26">
        <f>+J73+J74+J75+J81+J82+J85+J88</f>
        <v>640363715</v>
      </c>
      <c r="K72" s="26">
        <f>+K73+K74+K75+K81+K82+K85+K88</f>
        <v>638902634</v>
      </c>
    </row>
    <row r="73" spans="1:11" x14ac:dyDescent="0.25">
      <c r="A73" s="36" t="s">
        <v>58</v>
      </c>
      <c r="B73" s="37"/>
      <c r="C73" s="37"/>
      <c r="D73" s="37"/>
      <c r="E73" s="37"/>
      <c r="F73" s="37"/>
      <c r="G73" s="37"/>
      <c r="H73" s="38"/>
      <c r="I73" s="10">
        <v>63</v>
      </c>
      <c r="J73" s="11">
        <v>43650000</v>
      </c>
      <c r="K73" s="11">
        <v>43650000</v>
      </c>
    </row>
    <row r="74" spans="1:11" x14ac:dyDescent="0.25">
      <c r="A74" s="36" t="s">
        <v>59</v>
      </c>
      <c r="B74" s="37"/>
      <c r="C74" s="37"/>
      <c r="D74" s="37"/>
      <c r="E74" s="37"/>
      <c r="F74" s="37"/>
      <c r="G74" s="37"/>
      <c r="H74" s="38"/>
      <c r="I74" s="10">
        <v>64</v>
      </c>
      <c r="J74" s="11"/>
      <c r="K74" s="11">
        <v>0</v>
      </c>
    </row>
    <row r="75" spans="1:11" x14ac:dyDescent="0.25">
      <c r="A75" s="36" t="s">
        <v>60</v>
      </c>
      <c r="B75" s="37"/>
      <c r="C75" s="37"/>
      <c r="D75" s="37"/>
      <c r="E75" s="37"/>
      <c r="F75" s="37"/>
      <c r="G75" s="37"/>
      <c r="H75" s="38"/>
      <c r="I75" s="10">
        <v>65</v>
      </c>
      <c r="J75" s="25">
        <f>SUM(J76:J80)-J78-J77</f>
        <v>638722887</v>
      </c>
      <c r="K75" s="25">
        <f>SUM(K76:K80)-K78-K77</f>
        <v>638722887</v>
      </c>
    </row>
    <row r="76" spans="1:11" x14ac:dyDescent="0.25">
      <c r="A76" s="46" t="s">
        <v>61</v>
      </c>
      <c r="B76" s="47"/>
      <c r="C76" s="47"/>
      <c r="D76" s="47"/>
      <c r="E76" s="47"/>
      <c r="F76" s="47"/>
      <c r="G76" s="47"/>
      <c r="H76" s="48"/>
      <c r="I76" s="10">
        <v>66</v>
      </c>
      <c r="J76" s="11">
        <v>2182500</v>
      </c>
      <c r="K76" s="11">
        <v>2182500</v>
      </c>
    </row>
    <row r="77" spans="1:11" x14ac:dyDescent="0.25">
      <c r="A77" s="46" t="s">
        <v>62</v>
      </c>
      <c r="B77" s="47"/>
      <c r="C77" s="47"/>
      <c r="D77" s="47"/>
      <c r="E77" s="47"/>
      <c r="F77" s="47"/>
      <c r="G77" s="47"/>
      <c r="H77" s="48"/>
      <c r="I77" s="10">
        <v>67</v>
      </c>
      <c r="J77" s="11">
        <v>3380</v>
      </c>
      <c r="K77" s="11">
        <v>3380</v>
      </c>
    </row>
    <row r="78" spans="1:11" x14ac:dyDescent="0.25">
      <c r="A78" s="46" t="s">
        <v>63</v>
      </c>
      <c r="B78" s="47"/>
      <c r="C78" s="47"/>
      <c r="D78" s="47"/>
      <c r="E78" s="47"/>
      <c r="F78" s="47"/>
      <c r="G78" s="47"/>
      <c r="H78" s="48"/>
      <c r="I78" s="10">
        <v>68</v>
      </c>
      <c r="J78" s="11">
        <v>3380</v>
      </c>
      <c r="K78" s="11">
        <v>3380</v>
      </c>
    </row>
    <row r="79" spans="1:11" x14ac:dyDescent="0.25">
      <c r="A79" s="46" t="s">
        <v>64</v>
      </c>
      <c r="B79" s="47"/>
      <c r="C79" s="47"/>
      <c r="D79" s="47"/>
      <c r="E79" s="47"/>
      <c r="F79" s="47"/>
      <c r="G79" s="47"/>
      <c r="H79" s="48"/>
      <c r="I79" s="10">
        <v>69</v>
      </c>
      <c r="J79" s="11"/>
      <c r="K79" s="11">
        <v>0</v>
      </c>
    </row>
    <row r="80" spans="1:11" x14ac:dyDescent="0.25">
      <c r="A80" s="46" t="s">
        <v>65</v>
      </c>
      <c r="B80" s="47"/>
      <c r="C80" s="47"/>
      <c r="D80" s="47"/>
      <c r="E80" s="47"/>
      <c r="F80" s="47"/>
      <c r="G80" s="47"/>
      <c r="H80" s="48"/>
      <c r="I80" s="10">
        <v>70</v>
      </c>
      <c r="J80" s="11">
        <v>636540387</v>
      </c>
      <c r="K80" s="11">
        <v>636540387</v>
      </c>
    </row>
    <row r="81" spans="1:11" x14ac:dyDescent="0.25">
      <c r="A81" s="36" t="s">
        <v>66</v>
      </c>
      <c r="B81" s="37"/>
      <c r="C81" s="37"/>
      <c r="D81" s="37"/>
      <c r="E81" s="37"/>
      <c r="F81" s="37"/>
      <c r="G81" s="37"/>
      <c r="H81" s="38"/>
      <c r="I81" s="10">
        <v>71</v>
      </c>
      <c r="J81" s="11">
        <v>66572</v>
      </c>
      <c r="K81" s="11">
        <v>77526</v>
      </c>
    </row>
    <row r="82" spans="1:11" x14ac:dyDescent="0.25">
      <c r="A82" s="36" t="s">
        <v>67</v>
      </c>
      <c r="B82" s="37"/>
      <c r="C82" s="37"/>
      <c r="D82" s="37"/>
      <c r="E82" s="37"/>
      <c r="F82" s="37"/>
      <c r="G82" s="37"/>
      <c r="H82" s="38"/>
      <c r="I82" s="10">
        <v>72</v>
      </c>
      <c r="J82" s="25">
        <f>+J83+-J84</f>
        <v>2259659</v>
      </c>
      <c r="K82" s="25">
        <f>+K83+-K84</f>
        <v>20983843</v>
      </c>
    </row>
    <row r="83" spans="1:11" x14ac:dyDescent="0.25">
      <c r="A83" s="58" t="s">
        <v>68</v>
      </c>
      <c r="B83" s="59"/>
      <c r="C83" s="59"/>
      <c r="D83" s="59"/>
      <c r="E83" s="59"/>
      <c r="F83" s="59"/>
      <c r="G83" s="59"/>
      <c r="H83" s="60"/>
      <c r="I83" s="10">
        <v>73</v>
      </c>
      <c r="J83" s="11">
        <v>2259659</v>
      </c>
      <c r="K83" s="11">
        <v>20983843</v>
      </c>
    </row>
    <row r="84" spans="1:11" x14ac:dyDescent="0.25">
      <c r="A84" s="58" t="s">
        <v>69</v>
      </c>
      <c r="B84" s="59"/>
      <c r="C84" s="59"/>
      <c r="D84" s="59"/>
      <c r="E84" s="59"/>
      <c r="F84" s="59"/>
      <c r="G84" s="59"/>
      <c r="H84" s="60"/>
      <c r="I84" s="10">
        <v>74</v>
      </c>
      <c r="J84" s="11"/>
      <c r="K84" s="11">
        <v>0</v>
      </c>
    </row>
    <row r="85" spans="1:11" x14ac:dyDescent="0.25">
      <c r="A85" s="36" t="s">
        <v>70</v>
      </c>
      <c r="B85" s="37"/>
      <c r="C85" s="37"/>
      <c r="D85" s="37"/>
      <c r="E85" s="37"/>
      <c r="F85" s="37"/>
      <c r="G85" s="37"/>
      <c r="H85" s="38"/>
      <c r="I85" s="10">
        <v>75</v>
      </c>
      <c r="J85" s="25">
        <f>+J86-J87</f>
        <v>-44335403</v>
      </c>
      <c r="K85" s="25">
        <v>-64531622</v>
      </c>
    </row>
    <row r="86" spans="1:11" x14ac:dyDescent="0.25">
      <c r="A86" s="58" t="s">
        <v>71</v>
      </c>
      <c r="B86" s="59"/>
      <c r="C86" s="59"/>
      <c r="D86" s="59"/>
      <c r="E86" s="59"/>
      <c r="F86" s="59"/>
      <c r="G86" s="59"/>
      <c r="H86" s="60"/>
      <c r="I86" s="10">
        <v>76</v>
      </c>
      <c r="J86" s="11"/>
      <c r="K86" s="11">
        <v>0</v>
      </c>
    </row>
    <row r="87" spans="1:11" x14ac:dyDescent="0.25">
      <c r="A87" s="58" t="s">
        <v>72</v>
      </c>
      <c r="B87" s="59"/>
      <c r="C87" s="59"/>
      <c r="D87" s="59"/>
      <c r="E87" s="59"/>
      <c r="F87" s="59"/>
      <c r="G87" s="59"/>
      <c r="H87" s="60"/>
      <c r="I87" s="10">
        <v>77</v>
      </c>
      <c r="J87" s="11">
        <v>44335403</v>
      </c>
      <c r="K87" s="11">
        <v>64531622</v>
      </c>
    </row>
    <row r="88" spans="1:11" x14ac:dyDescent="0.25">
      <c r="A88" s="36" t="s">
        <v>73</v>
      </c>
      <c r="B88" s="37"/>
      <c r="C88" s="37"/>
      <c r="D88" s="37"/>
      <c r="E88" s="37"/>
      <c r="F88" s="37"/>
      <c r="G88" s="37"/>
      <c r="H88" s="38"/>
      <c r="I88" s="10">
        <v>78</v>
      </c>
      <c r="J88" s="11"/>
      <c r="K88" s="11">
        <v>0</v>
      </c>
    </row>
    <row r="89" spans="1:11" x14ac:dyDescent="0.25">
      <c r="A89" s="49" t="s">
        <v>105</v>
      </c>
      <c r="B89" s="50"/>
      <c r="C89" s="50"/>
      <c r="D89" s="50"/>
      <c r="E89" s="50"/>
      <c r="F89" s="50"/>
      <c r="G89" s="50"/>
      <c r="H89" s="51"/>
      <c r="I89" s="10">
        <v>79</v>
      </c>
      <c r="J89" s="25">
        <f>+J90+J91+J92</f>
        <v>42390621</v>
      </c>
      <c r="K89" s="25">
        <f>+K90+K91+K92</f>
        <v>50205208</v>
      </c>
    </row>
    <row r="90" spans="1:11" x14ac:dyDescent="0.25">
      <c r="A90" s="46" t="s">
        <v>74</v>
      </c>
      <c r="B90" s="47"/>
      <c r="C90" s="47"/>
      <c r="D90" s="47"/>
      <c r="E90" s="47"/>
      <c r="F90" s="47"/>
      <c r="G90" s="47"/>
      <c r="H90" s="48"/>
      <c r="I90" s="10">
        <v>80</v>
      </c>
      <c r="J90" s="11">
        <v>1001314</v>
      </c>
      <c r="K90" s="11">
        <v>1713467</v>
      </c>
    </row>
    <row r="91" spans="1:11" x14ac:dyDescent="0.25">
      <c r="A91" s="46" t="s">
        <v>75</v>
      </c>
      <c r="B91" s="47"/>
      <c r="C91" s="47"/>
      <c r="D91" s="47"/>
      <c r="E91" s="47"/>
      <c r="F91" s="47"/>
      <c r="G91" s="47"/>
      <c r="H91" s="48"/>
      <c r="I91" s="10">
        <v>81</v>
      </c>
      <c r="J91" s="11"/>
      <c r="K91" s="11">
        <v>0</v>
      </c>
    </row>
    <row r="92" spans="1:11" x14ac:dyDescent="0.25">
      <c r="A92" s="46" t="s">
        <v>76</v>
      </c>
      <c r="B92" s="47"/>
      <c r="C92" s="47"/>
      <c r="D92" s="47"/>
      <c r="E92" s="47"/>
      <c r="F92" s="47"/>
      <c r="G92" s="47"/>
      <c r="H92" s="48"/>
      <c r="I92" s="10">
        <v>82</v>
      </c>
      <c r="J92" s="11">
        <v>41389307</v>
      </c>
      <c r="K92" s="11">
        <v>48491741</v>
      </c>
    </row>
    <row r="93" spans="1:11" x14ac:dyDescent="0.25">
      <c r="A93" s="49" t="s">
        <v>106</v>
      </c>
      <c r="B93" s="50"/>
      <c r="C93" s="50"/>
      <c r="D93" s="50"/>
      <c r="E93" s="50"/>
      <c r="F93" s="50"/>
      <c r="G93" s="50"/>
      <c r="H93" s="51"/>
      <c r="I93" s="10">
        <v>83</v>
      </c>
      <c r="J93" s="25">
        <f>SUM(J94:J102)</f>
        <v>467907393</v>
      </c>
      <c r="K93" s="25">
        <f>SUM(K94:K102)</f>
        <v>544887246</v>
      </c>
    </row>
    <row r="94" spans="1:11" x14ac:dyDescent="0.25">
      <c r="A94" s="46" t="s">
        <v>77</v>
      </c>
      <c r="B94" s="47"/>
      <c r="C94" s="47"/>
      <c r="D94" s="47"/>
      <c r="E94" s="47"/>
      <c r="F94" s="47"/>
      <c r="G94" s="47"/>
      <c r="H94" s="48"/>
      <c r="I94" s="10">
        <v>84</v>
      </c>
      <c r="J94" s="11">
        <v>110550298</v>
      </c>
      <c r="K94" s="11"/>
    </row>
    <row r="95" spans="1:11" x14ac:dyDescent="0.25">
      <c r="A95" s="46" t="s">
        <v>78</v>
      </c>
      <c r="B95" s="47"/>
      <c r="C95" s="47"/>
      <c r="D95" s="47"/>
      <c r="E95" s="47"/>
      <c r="F95" s="47"/>
      <c r="G95" s="47"/>
      <c r="H95" s="48"/>
      <c r="I95" s="10">
        <v>85</v>
      </c>
      <c r="J95" s="11"/>
      <c r="K95" s="11">
        <v>0</v>
      </c>
    </row>
    <row r="96" spans="1:11" x14ac:dyDescent="0.25">
      <c r="A96" s="46" t="s">
        <v>79</v>
      </c>
      <c r="B96" s="47"/>
      <c r="C96" s="47"/>
      <c r="D96" s="47"/>
      <c r="E96" s="47"/>
      <c r="F96" s="47"/>
      <c r="G96" s="47"/>
      <c r="H96" s="48"/>
      <c r="I96" s="10">
        <v>86</v>
      </c>
      <c r="J96" s="11">
        <v>357357095</v>
      </c>
      <c r="K96" s="11">
        <v>544887246</v>
      </c>
    </row>
    <row r="97" spans="1:11" x14ac:dyDescent="0.25">
      <c r="A97" s="46" t="s">
        <v>80</v>
      </c>
      <c r="B97" s="47"/>
      <c r="C97" s="47"/>
      <c r="D97" s="47"/>
      <c r="E97" s="47"/>
      <c r="F97" s="47"/>
      <c r="G97" s="47"/>
      <c r="H97" s="48"/>
      <c r="I97" s="10">
        <v>87</v>
      </c>
      <c r="J97" s="11"/>
      <c r="K97" s="11">
        <v>0</v>
      </c>
    </row>
    <row r="98" spans="1:11" x14ac:dyDescent="0.25">
      <c r="A98" s="46" t="s">
        <v>81</v>
      </c>
      <c r="B98" s="47"/>
      <c r="C98" s="47"/>
      <c r="D98" s="47"/>
      <c r="E98" s="47"/>
      <c r="F98" s="47"/>
      <c r="G98" s="47"/>
      <c r="H98" s="48"/>
      <c r="I98" s="10">
        <v>88</v>
      </c>
      <c r="J98" s="11"/>
      <c r="K98" s="11">
        <v>0</v>
      </c>
    </row>
    <row r="99" spans="1:11" x14ac:dyDescent="0.25">
      <c r="A99" s="46" t="s">
        <v>82</v>
      </c>
      <c r="B99" s="47"/>
      <c r="C99" s="47"/>
      <c r="D99" s="47"/>
      <c r="E99" s="47"/>
      <c r="F99" s="47"/>
      <c r="G99" s="47"/>
      <c r="H99" s="48"/>
      <c r="I99" s="10">
        <v>89</v>
      </c>
      <c r="J99" s="11"/>
      <c r="K99" s="11">
        <v>0</v>
      </c>
    </row>
    <row r="100" spans="1:11" x14ac:dyDescent="0.25">
      <c r="A100" s="46" t="s">
        <v>83</v>
      </c>
      <c r="B100" s="47"/>
      <c r="C100" s="47"/>
      <c r="D100" s="47"/>
      <c r="E100" s="47"/>
      <c r="F100" s="47"/>
      <c r="G100" s="47"/>
      <c r="H100" s="48"/>
      <c r="I100" s="10">
        <v>90</v>
      </c>
      <c r="J100" s="11"/>
      <c r="K100" s="11">
        <v>0</v>
      </c>
    </row>
    <row r="101" spans="1:11" x14ac:dyDescent="0.25">
      <c r="A101" s="46" t="s">
        <v>84</v>
      </c>
      <c r="B101" s="47"/>
      <c r="C101" s="47"/>
      <c r="D101" s="47"/>
      <c r="E101" s="47"/>
      <c r="F101" s="47"/>
      <c r="G101" s="47"/>
      <c r="H101" s="48"/>
      <c r="I101" s="10">
        <v>91</v>
      </c>
      <c r="J101" s="11"/>
      <c r="K101" s="11">
        <v>0</v>
      </c>
    </row>
    <row r="102" spans="1:11" x14ac:dyDescent="0.25">
      <c r="A102" s="52" t="s">
        <v>85</v>
      </c>
      <c r="B102" s="53"/>
      <c r="C102" s="53"/>
      <c r="D102" s="53"/>
      <c r="E102" s="53"/>
      <c r="F102" s="53"/>
      <c r="G102" s="53"/>
      <c r="H102" s="54"/>
      <c r="I102" s="12">
        <v>92</v>
      </c>
      <c r="J102" s="13"/>
      <c r="K102" s="11">
        <v>0</v>
      </c>
    </row>
    <row r="103" spans="1:11" x14ac:dyDescent="0.25">
      <c r="A103" s="55" t="s">
        <v>107</v>
      </c>
      <c r="B103" s="56"/>
      <c r="C103" s="56"/>
      <c r="D103" s="56"/>
      <c r="E103" s="56"/>
      <c r="F103" s="56"/>
      <c r="G103" s="56"/>
      <c r="H103" s="57"/>
      <c r="I103" s="8">
        <v>93</v>
      </c>
      <c r="J103" s="27">
        <f>SUM(J104:J115)</f>
        <v>113285580</v>
      </c>
      <c r="K103" s="26">
        <f>SUM(K104:K115)</f>
        <v>156880898</v>
      </c>
    </row>
    <row r="104" spans="1:11" x14ac:dyDescent="0.25">
      <c r="A104" s="46" t="s">
        <v>77</v>
      </c>
      <c r="B104" s="47"/>
      <c r="C104" s="47"/>
      <c r="D104" s="47"/>
      <c r="E104" s="47"/>
      <c r="F104" s="47"/>
      <c r="G104" s="47"/>
      <c r="H104" s="48"/>
      <c r="I104" s="10">
        <v>94</v>
      </c>
      <c r="J104" s="11">
        <v>2492918</v>
      </c>
      <c r="K104" s="11">
        <v>0</v>
      </c>
    </row>
    <row r="105" spans="1:11" x14ac:dyDescent="0.25">
      <c r="A105" s="46" t="s">
        <v>78</v>
      </c>
      <c r="B105" s="47"/>
      <c r="C105" s="47"/>
      <c r="D105" s="47"/>
      <c r="E105" s="47"/>
      <c r="F105" s="47"/>
      <c r="G105" s="47"/>
      <c r="H105" s="48"/>
      <c r="I105" s="10">
        <v>95</v>
      </c>
      <c r="J105" s="11"/>
      <c r="K105" s="11">
        <v>0</v>
      </c>
    </row>
    <row r="106" spans="1:11" x14ac:dyDescent="0.25">
      <c r="A106" s="46" t="s">
        <v>79</v>
      </c>
      <c r="B106" s="47"/>
      <c r="C106" s="47"/>
      <c r="D106" s="47"/>
      <c r="E106" s="47"/>
      <c r="F106" s="47"/>
      <c r="G106" s="47"/>
      <c r="H106" s="48"/>
      <c r="I106" s="10">
        <v>96</v>
      </c>
      <c r="J106" s="11">
        <v>21335537</v>
      </c>
      <c r="K106" s="11">
        <v>61574647</v>
      </c>
    </row>
    <row r="107" spans="1:11" x14ac:dyDescent="0.25">
      <c r="A107" s="46" t="s">
        <v>80</v>
      </c>
      <c r="B107" s="47"/>
      <c r="C107" s="47"/>
      <c r="D107" s="47"/>
      <c r="E107" s="47"/>
      <c r="F107" s="47"/>
      <c r="G107" s="47"/>
      <c r="H107" s="48"/>
      <c r="I107" s="10">
        <v>97</v>
      </c>
      <c r="J107" s="11">
        <v>22556623</v>
      </c>
      <c r="K107" s="11">
        <v>33274876</v>
      </c>
    </row>
    <row r="108" spans="1:11" x14ac:dyDescent="0.25">
      <c r="A108" s="46" t="s">
        <v>81</v>
      </c>
      <c r="B108" s="47"/>
      <c r="C108" s="47"/>
      <c r="D108" s="47"/>
      <c r="E108" s="47"/>
      <c r="F108" s="47"/>
      <c r="G108" s="47"/>
      <c r="H108" s="48"/>
      <c r="I108" s="10">
        <v>98</v>
      </c>
      <c r="J108" s="11">
        <v>43092958</v>
      </c>
      <c r="K108" s="11">
        <v>30978611</v>
      </c>
    </row>
    <row r="109" spans="1:11" x14ac:dyDescent="0.25">
      <c r="A109" s="46" t="s">
        <v>82</v>
      </c>
      <c r="B109" s="47"/>
      <c r="C109" s="47"/>
      <c r="D109" s="47"/>
      <c r="E109" s="47"/>
      <c r="F109" s="47"/>
      <c r="G109" s="47"/>
      <c r="H109" s="48"/>
      <c r="I109" s="10">
        <v>99</v>
      </c>
      <c r="J109" s="11"/>
      <c r="K109" s="11">
        <v>0</v>
      </c>
    </row>
    <row r="110" spans="1:11" x14ac:dyDescent="0.25">
      <c r="A110" s="46" t="s">
        <v>83</v>
      </c>
      <c r="B110" s="47"/>
      <c r="C110" s="47"/>
      <c r="D110" s="47"/>
      <c r="E110" s="47"/>
      <c r="F110" s="47"/>
      <c r="G110" s="47"/>
      <c r="H110" s="48"/>
      <c r="I110" s="10">
        <v>100</v>
      </c>
      <c r="J110" s="11"/>
      <c r="K110" s="11">
        <v>0</v>
      </c>
    </row>
    <row r="111" spans="1:11" x14ac:dyDescent="0.25">
      <c r="A111" s="46" t="s">
        <v>86</v>
      </c>
      <c r="B111" s="47"/>
      <c r="C111" s="47"/>
      <c r="D111" s="47"/>
      <c r="E111" s="47"/>
      <c r="F111" s="47"/>
      <c r="G111" s="47"/>
      <c r="H111" s="48"/>
      <c r="I111" s="10">
        <v>101</v>
      </c>
      <c r="J111" s="11">
        <v>9631510</v>
      </c>
      <c r="K111" s="11">
        <v>12014032</v>
      </c>
    </row>
    <row r="112" spans="1:11" x14ac:dyDescent="0.25">
      <c r="A112" s="46" t="s">
        <v>87</v>
      </c>
      <c r="B112" s="47"/>
      <c r="C112" s="47"/>
      <c r="D112" s="47"/>
      <c r="E112" s="47"/>
      <c r="F112" s="47"/>
      <c r="G112" s="47"/>
      <c r="H112" s="48"/>
      <c r="I112" s="10">
        <v>102</v>
      </c>
      <c r="J112" s="11">
        <v>7029068</v>
      </c>
      <c r="K112" s="11">
        <v>8079629</v>
      </c>
    </row>
    <row r="113" spans="1:11" x14ac:dyDescent="0.25">
      <c r="A113" s="46" t="s">
        <v>88</v>
      </c>
      <c r="B113" s="47"/>
      <c r="C113" s="47"/>
      <c r="D113" s="47"/>
      <c r="E113" s="47"/>
      <c r="F113" s="47"/>
      <c r="G113" s="47"/>
      <c r="H113" s="48"/>
      <c r="I113" s="10">
        <v>103</v>
      </c>
      <c r="J113" s="11"/>
      <c r="K113" s="11">
        <v>0</v>
      </c>
    </row>
    <row r="114" spans="1:11" x14ac:dyDescent="0.25">
      <c r="A114" s="46" t="s">
        <v>89</v>
      </c>
      <c r="B114" s="47"/>
      <c r="C114" s="47"/>
      <c r="D114" s="47"/>
      <c r="E114" s="47"/>
      <c r="F114" s="47"/>
      <c r="G114" s="47"/>
      <c r="H114" s="48"/>
      <c r="I114" s="10">
        <v>104</v>
      </c>
      <c r="J114" s="11"/>
      <c r="K114" s="11">
        <v>0</v>
      </c>
    </row>
    <row r="115" spans="1:11" x14ac:dyDescent="0.25">
      <c r="A115" s="46" t="s">
        <v>90</v>
      </c>
      <c r="B115" s="47"/>
      <c r="C115" s="47"/>
      <c r="D115" s="47"/>
      <c r="E115" s="47"/>
      <c r="F115" s="47"/>
      <c r="G115" s="47"/>
      <c r="H115" s="48"/>
      <c r="I115" s="10">
        <v>105</v>
      </c>
      <c r="J115" s="11">
        <v>7146966</v>
      </c>
      <c r="K115" s="11">
        <v>10959103</v>
      </c>
    </row>
    <row r="116" spans="1:11" x14ac:dyDescent="0.25">
      <c r="A116" s="49" t="s">
        <v>91</v>
      </c>
      <c r="B116" s="50"/>
      <c r="C116" s="50"/>
      <c r="D116" s="50"/>
      <c r="E116" s="50"/>
      <c r="F116" s="50"/>
      <c r="G116" s="50"/>
      <c r="H116" s="51"/>
      <c r="I116" s="10">
        <v>106</v>
      </c>
      <c r="J116" s="11"/>
      <c r="K116" s="11">
        <v>442997</v>
      </c>
    </row>
    <row r="117" spans="1:11" x14ac:dyDescent="0.25">
      <c r="A117" s="30" t="s">
        <v>108</v>
      </c>
      <c r="B117" s="31"/>
      <c r="C117" s="31"/>
      <c r="D117" s="31"/>
      <c r="E117" s="31"/>
      <c r="F117" s="31"/>
      <c r="G117" s="31"/>
      <c r="H117" s="32"/>
      <c r="I117" s="28">
        <v>107</v>
      </c>
      <c r="J117" s="25">
        <f t="shared" ref="J117:K117" si="0">+J116+J103+J93+J89+J72</f>
        <v>1263947309</v>
      </c>
      <c r="K117" s="25">
        <f t="shared" si="0"/>
        <v>1391318983</v>
      </c>
    </row>
    <row r="118" spans="1:11" x14ac:dyDescent="0.25">
      <c r="A118" s="33" t="s">
        <v>92</v>
      </c>
      <c r="B118" s="34"/>
      <c r="C118" s="34"/>
      <c r="D118" s="34"/>
      <c r="E118" s="34"/>
      <c r="F118" s="34"/>
      <c r="G118" s="34"/>
      <c r="H118" s="35"/>
      <c r="I118" s="14">
        <v>108</v>
      </c>
      <c r="J118" s="13"/>
      <c r="K118" s="13">
        <v>0</v>
      </c>
    </row>
    <row r="119" spans="1:11" ht="14.45" customHeight="1" x14ac:dyDescent="0.25">
      <c r="A119" s="42" t="s">
        <v>93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4.45" customHeight="1" x14ac:dyDescent="0.25">
      <c r="A120" s="44" t="s">
        <v>94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x14ac:dyDescent="0.25">
      <c r="A121" s="36" t="s">
        <v>95</v>
      </c>
      <c r="B121" s="37"/>
      <c r="C121" s="37"/>
      <c r="D121" s="37"/>
      <c r="E121" s="37"/>
      <c r="F121" s="37"/>
      <c r="G121" s="37"/>
      <c r="H121" s="38"/>
      <c r="I121" s="21">
        <v>109</v>
      </c>
      <c r="J121" s="22"/>
      <c r="K121" s="22">
        <v>0</v>
      </c>
    </row>
    <row r="122" spans="1:11" x14ac:dyDescent="0.25">
      <c r="A122" s="39" t="s">
        <v>96</v>
      </c>
      <c r="B122" s="40"/>
      <c r="C122" s="40"/>
      <c r="D122" s="40"/>
      <c r="E122" s="40"/>
      <c r="F122" s="40"/>
      <c r="G122" s="40"/>
      <c r="H122" s="41"/>
      <c r="I122" s="23">
        <v>110</v>
      </c>
      <c r="J122" s="24"/>
      <c r="K122" s="24">
        <v>9</v>
      </c>
    </row>
  </sheetData>
  <mergeCells count="120">
    <mergeCell ref="A8:H8"/>
    <mergeCell ref="A10:J10"/>
    <mergeCell ref="A11:H11"/>
    <mergeCell ref="A12:H12"/>
    <mergeCell ref="A13:H13"/>
    <mergeCell ref="A14:H14"/>
    <mergeCell ref="A3:I3"/>
    <mergeCell ref="J3:J4"/>
    <mergeCell ref="A4:I4"/>
    <mergeCell ref="A5:J5"/>
    <mergeCell ref="A6:J6"/>
    <mergeCell ref="A7:H7"/>
    <mergeCell ref="A21:H21"/>
    <mergeCell ref="A22:H22"/>
    <mergeCell ref="A23:H23"/>
    <mergeCell ref="A24:H24"/>
    <mergeCell ref="A25:H25"/>
    <mergeCell ref="A26:H26"/>
    <mergeCell ref="A15:H15"/>
    <mergeCell ref="A16:H16"/>
    <mergeCell ref="A17:H17"/>
    <mergeCell ref="A18:H18"/>
    <mergeCell ref="A19:H19"/>
    <mergeCell ref="A20:H20"/>
    <mergeCell ref="A33:H33"/>
    <mergeCell ref="A34:H34"/>
    <mergeCell ref="A35:H35"/>
    <mergeCell ref="A36:H36"/>
    <mergeCell ref="A37:H37"/>
    <mergeCell ref="A38:H38"/>
    <mergeCell ref="A27:H27"/>
    <mergeCell ref="A28:H28"/>
    <mergeCell ref="A29:H29"/>
    <mergeCell ref="A30:H30"/>
    <mergeCell ref="A31:H31"/>
    <mergeCell ref="A32:H32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57:H57"/>
    <mergeCell ref="A58:H58"/>
    <mergeCell ref="A59:H59"/>
    <mergeCell ref="A60:H60"/>
    <mergeCell ref="A61:H61"/>
    <mergeCell ref="A62:H62"/>
    <mergeCell ref="A51:H51"/>
    <mergeCell ref="A52:H52"/>
    <mergeCell ref="A53:H53"/>
    <mergeCell ref="A54:H54"/>
    <mergeCell ref="A55:H55"/>
    <mergeCell ref="A56:H56"/>
    <mergeCell ref="A69:H69"/>
    <mergeCell ref="A70:H70"/>
    <mergeCell ref="A71:H71"/>
    <mergeCell ref="A72:H72"/>
    <mergeCell ref="A73:H73"/>
    <mergeCell ref="A74:H74"/>
    <mergeCell ref="A63:H63"/>
    <mergeCell ref="A64:H64"/>
    <mergeCell ref="A65:H65"/>
    <mergeCell ref="A66:H66"/>
    <mergeCell ref="A67:H67"/>
    <mergeCell ref="A68:H68"/>
    <mergeCell ref="A81:H81"/>
    <mergeCell ref="A82:H82"/>
    <mergeCell ref="A83:H83"/>
    <mergeCell ref="A84:H84"/>
    <mergeCell ref="A85:H85"/>
    <mergeCell ref="A86:H86"/>
    <mergeCell ref="A75:H75"/>
    <mergeCell ref="A76:H76"/>
    <mergeCell ref="A77:H77"/>
    <mergeCell ref="A78:H78"/>
    <mergeCell ref="A79:H79"/>
    <mergeCell ref="A80:H80"/>
    <mergeCell ref="A93:H93"/>
    <mergeCell ref="A94:H94"/>
    <mergeCell ref="A95:H95"/>
    <mergeCell ref="A96:H96"/>
    <mergeCell ref="A97:H97"/>
    <mergeCell ref="A98:H98"/>
    <mergeCell ref="A87:H87"/>
    <mergeCell ref="A88:H88"/>
    <mergeCell ref="A89:H89"/>
    <mergeCell ref="A90:H90"/>
    <mergeCell ref="A91:H91"/>
    <mergeCell ref="A92:H92"/>
    <mergeCell ref="A105:H105"/>
    <mergeCell ref="A106:H106"/>
    <mergeCell ref="A107:H107"/>
    <mergeCell ref="A108:H108"/>
    <mergeCell ref="A109:H109"/>
    <mergeCell ref="A110:H110"/>
    <mergeCell ref="A99:H99"/>
    <mergeCell ref="A100:H100"/>
    <mergeCell ref="A101:H101"/>
    <mergeCell ref="A102:H102"/>
    <mergeCell ref="A103:H103"/>
    <mergeCell ref="A104:H104"/>
    <mergeCell ref="A117:H117"/>
    <mergeCell ref="A118:H118"/>
    <mergeCell ref="A121:H121"/>
    <mergeCell ref="A122:H122"/>
    <mergeCell ref="A119:K119"/>
    <mergeCell ref="A120:K120"/>
    <mergeCell ref="A111:H111"/>
    <mergeCell ref="A112:H112"/>
    <mergeCell ref="A113:H113"/>
    <mergeCell ref="A114:H114"/>
    <mergeCell ref="A115:H115"/>
    <mergeCell ref="A116:H116"/>
  </mergeCells>
  <dataValidations count="5">
    <dataValidation type="whole" operator="notEqual" allowBlank="1" showInputMessage="1" showErrorMessage="1" errorTitle="Pogrešan unos" error="Mogu se unijeti samo cjelobrojne vrijednosti." sqref="J121:J122 J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2:J87 J73 J75:J80 J11:J71 J89:J118">
      <formula1>0</formula1>
    </dataValidation>
  </dataValidation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Arenaturist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Kalagac - Uprava</dc:creator>
  <cp:lastModifiedBy>Tatiana Zanini Gavranić</cp:lastModifiedBy>
  <cp:lastPrinted>2016-07-30T10:10:17Z</cp:lastPrinted>
  <dcterms:created xsi:type="dcterms:W3CDTF">2016-07-29T13:40:56Z</dcterms:created>
  <dcterms:modified xsi:type="dcterms:W3CDTF">2016-07-30T10:10:22Z</dcterms:modified>
</cp:coreProperties>
</file>